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80" yWindow="64856" windowWidth="20660" windowHeight="18560" tabRatio="23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'Sheet1'!$A$1:$H$27</definedName>
    <definedName name="solver_adj" localSheetId="0" hidden="1">'Sheet1'!$A$11:$B$11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10000</definedName>
    <definedName name="solver_lhs1" localSheetId="0" hidden="1">'Sheet1'!$G$19</definedName>
    <definedName name="solver_lhs2" localSheetId="0" hidden="1">'Sheet1'!$A$11</definedName>
    <definedName name="solver_lhs3" localSheetId="0" hidden="1">'Sheet1'!$B$11</definedName>
    <definedName name="solver_lin" localSheetId="0" hidden="1">2</definedName>
    <definedName name="solver_neg" localSheetId="0" hidden="1">2</definedName>
    <definedName name="solver_num" localSheetId="0" hidden="1">3</definedName>
    <definedName name="solver_nwt" localSheetId="0" hidden="1">1</definedName>
    <definedName name="solver_opt" localSheetId="0" hidden="1">'Sheet1'!$F$19</definedName>
    <definedName name="solver_pre" localSheetId="0" hidden="1">0.0000000001</definedName>
    <definedName name="solver_rel1" localSheetId="0" hidden="1">3</definedName>
    <definedName name="solver_rel2" localSheetId="0" hidden="1">1</definedName>
    <definedName name="solver_rel3" localSheetId="0" hidden="1">1</definedName>
    <definedName name="solver_rhs1" localSheetId="0" hidden="1">'Sheet1'!$A$15</definedName>
    <definedName name="solver_rhs2" localSheetId="0" hidden="1">'Sheet1'!$A$7</definedName>
    <definedName name="solver_rhs3" localSheetId="0" hidden="1">'Sheet1'!$B$7</definedName>
    <definedName name="solver_scl" localSheetId="0" hidden="1">2</definedName>
    <definedName name="solver_sho" localSheetId="0" hidden="1">2</definedName>
    <definedName name="solver_tim" localSheetId="0" hidden="1">10000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<sst xmlns="http://schemas.openxmlformats.org/spreadsheetml/2006/main" count="27" uniqueCount="27">
  <si>
    <t>Cantielver beam optimization problem using EXCEL</t>
  </si>
  <si>
    <t>density</t>
  </si>
  <si>
    <t>Fixed Parameters</t>
  </si>
  <si>
    <t>Calculated values</t>
  </si>
  <si>
    <t>Adjustable Parameters</t>
  </si>
  <si>
    <t>weight</t>
  </si>
  <si>
    <t>Design Parameters</t>
  </si>
  <si>
    <t>max length (m)</t>
  </si>
  <si>
    <t>max D (m)</t>
  </si>
  <si>
    <t>cost for weld</t>
  </si>
  <si>
    <t>cost for material</t>
  </si>
  <si>
    <t>length, l</t>
  </si>
  <si>
    <t>thickness</t>
  </si>
  <si>
    <t>pi</t>
  </si>
  <si>
    <t>cost of material</t>
  </si>
  <si>
    <t>cost of weld</t>
  </si>
  <si>
    <t>length of weld</t>
  </si>
  <si>
    <t>TOTAL COST</t>
  </si>
  <si>
    <t>TOTAL VOLUME</t>
  </si>
  <si>
    <t>Volume capacity</t>
  </si>
  <si>
    <t>ME345: WELDLINE PROBLEM</t>
  </si>
  <si>
    <t>Diameter, D (m)</t>
  </si>
  <si>
    <t>Constaints</t>
  </si>
  <si>
    <t>1. Length &lt; max length</t>
  </si>
  <si>
    <t>2. Diameter &lt; max diameter</t>
  </si>
  <si>
    <t>3. Volume capacity &gt; TOTAL VOLUME design parameter</t>
  </si>
  <si>
    <t>volume material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</si>
</sst>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4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workbookViewId="0" topLeftCell="A1">
      <selection activeCell="E30" sqref="E30"/>
    </sheetView>
  </sheetViews>
  <sheetFormatPr defaultColWidth="11.00390625" defaultRowHeight="12.75"/>
  <cols>
    <col min="1" max="1" width="15.125" style="0" customWidth="1"/>
    <col min="2" max="2" width="16.125" style="0" customWidth="1"/>
    <col min="3" max="3" width="13.625" style="0" customWidth="1"/>
    <col min="5" max="5" width="15.25390625" style="0" customWidth="1"/>
    <col min="6" max="6" width="16.25390625" style="0" customWidth="1"/>
  </cols>
  <sheetData>
    <row r="1" s="4" customFormat="1" ht="18">
      <c r="A1" s="4" t="s">
        <v>0</v>
      </c>
    </row>
    <row r="2" s="4" customFormat="1" ht="18">
      <c r="A2" s="4" t="s">
        <v>20</v>
      </c>
    </row>
    <row r="5" ht="12.75">
      <c r="A5" s="1" t="s">
        <v>2</v>
      </c>
    </row>
    <row r="6" spans="1:7" ht="12.75">
      <c r="A6" s="2" t="s">
        <v>7</v>
      </c>
      <c r="B6" s="2" t="s">
        <v>8</v>
      </c>
      <c r="C6" s="2" t="s">
        <v>1</v>
      </c>
      <c r="D6" s="2" t="s">
        <v>9</v>
      </c>
      <c r="E6" s="2" t="s">
        <v>10</v>
      </c>
      <c r="F6" s="2" t="s">
        <v>12</v>
      </c>
      <c r="G6" s="2" t="s">
        <v>13</v>
      </c>
    </row>
    <row r="7" spans="1:7" ht="12.75">
      <c r="A7" s="2">
        <v>2</v>
      </c>
      <c r="B7" s="2">
        <v>1</v>
      </c>
      <c r="C7" s="2">
        <v>8000</v>
      </c>
      <c r="D7" s="2">
        <v>20</v>
      </c>
      <c r="E7" s="2">
        <v>4.5</v>
      </c>
      <c r="F7" s="2">
        <v>0.03</v>
      </c>
      <c r="G7" s="2">
        <f>PI()</f>
        <v>3.141592653589793</v>
      </c>
    </row>
    <row r="9" ht="12.75">
      <c r="A9" s="1" t="s">
        <v>4</v>
      </c>
    </row>
    <row r="10" spans="1:2" ht="12.75">
      <c r="A10" s="2" t="s">
        <v>11</v>
      </c>
      <c r="B10" s="2" t="s">
        <v>21</v>
      </c>
    </row>
    <row r="11" spans="1:2" ht="12.75">
      <c r="A11" s="3">
        <v>1.053227422698323</v>
      </c>
      <c r="B11" s="3">
        <v>0.9834198580459769</v>
      </c>
    </row>
    <row r="13" ht="12.75">
      <c r="A13" s="1" t="s">
        <v>6</v>
      </c>
    </row>
    <row r="14" ht="12.75">
      <c r="A14" s="2" t="s">
        <v>18</v>
      </c>
    </row>
    <row r="15" ht="12.75">
      <c r="A15" s="2">
        <v>0.8</v>
      </c>
    </row>
    <row r="17" ht="12.75">
      <c r="A17" s="1" t="s">
        <v>3</v>
      </c>
    </row>
    <row r="18" spans="1:7" ht="12.75">
      <c r="A18" t="s">
        <v>26</v>
      </c>
      <c r="B18" s="2" t="s">
        <v>5</v>
      </c>
      <c r="C18" s="2" t="s">
        <v>14</v>
      </c>
      <c r="D18" t="s">
        <v>16</v>
      </c>
      <c r="E18" t="s">
        <v>15</v>
      </c>
      <c r="F18" t="s">
        <v>17</v>
      </c>
      <c r="G18" t="s">
        <v>19</v>
      </c>
    </row>
    <row r="19" spans="1:7" ht="12.75">
      <c r="A19">
        <f>(2*(G7/4)*(B11+2*F7)^2*F7+G7/4*((B11+2*F7)^2-B11^2)*A11)</f>
        <v>0.15190141637820245</v>
      </c>
      <c r="B19" s="2">
        <f>C7*(2*(G7/4)*(B11+2*F7)^2*F7+G7/4*((B11+2*F7)^2-B11^2)*A11)</f>
        <v>1215.2113310256195</v>
      </c>
      <c r="C19" s="2">
        <f>B19*E7</f>
        <v>5468.450989615288</v>
      </c>
      <c r="D19">
        <f>2*(G7*B11+G7*(B11+2*F7))</f>
        <v>12.735009524157007</v>
      </c>
      <c r="E19">
        <f>D7*D19</f>
        <v>254.70019048314015</v>
      </c>
      <c r="F19">
        <f>C19+E19</f>
        <v>5723.151180098428</v>
      </c>
      <c r="G19">
        <f>G7/4*(B11^2*A11)</f>
        <v>0.7999999999516398</v>
      </c>
    </row>
    <row r="22" ht="12.75">
      <c r="A22" s="1" t="s">
        <v>22</v>
      </c>
    </row>
    <row r="23" spans="1:2" ht="12.75">
      <c r="A23" s="5" t="s">
        <v>23</v>
      </c>
      <c r="B23" s="5"/>
    </row>
    <row r="24" spans="1:3" ht="12.75">
      <c r="A24" s="5" t="s">
        <v>24</v>
      </c>
      <c r="B24" s="5"/>
      <c r="C24" s="5"/>
    </row>
    <row r="25" spans="1:3" ht="12.75">
      <c r="A25" s="5" t="s">
        <v>25</v>
      </c>
      <c r="B25" s="5"/>
      <c r="C25" s="5"/>
    </row>
  </sheetData>
  <mergeCells count="3">
    <mergeCell ref="A23:B23"/>
    <mergeCell ref="A24:C24"/>
    <mergeCell ref="A25:C25"/>
  </mergeCells>
  <printOptions/>
  <pageMargins left="0.75" right="0.75" top="1" bottom="1" header="0.5" footer="0.5"/>
  <pageSetup fitToHeight="1" fitToWidth="1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Stevens Institute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Fisher</dc:creator>
  <cp:keywords/>
  <dc:description/>
  <cp:lastModifiedBy>reviewer reviewer</cp:lastModifiedBy>
  <cp:lastPrinted>2006-04-15T02:04:22Z</cp:lastPrinted>
  <dcterms:created xsi:type="dcterms:W3CDTF">2005-04-10T01:10:22Z</dcterms:created>
  <cp:category/>
  <cp:version/>
  <cp:contentType/>
  <cp:contentStatus/>
</cp:coreProperties>
</file>